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2" i="1"/>
  <c r="O10" i="1"/>
  <c r="O9" i="1"/>
  <c r="O14" i="1" s="1"/>
  <c r="M13" i="1"/>
  <c r="M12" i="1"/>
  <c r="O11" i="1"/>
  <c r="M11" i="1"/>
  <c r="M10" i="1"/>
  <c r="M9" i="1"/>
  <c r="M14" i="1" s="1"/>
  <c r="AE14" i="1"/>
  <c r="AD14" i="1"/>
  <c r="AC14" i="1"/>
  <c r="AB14" i="1"/>
  <c r="AA14" i="1"/>
  <c r="Z14" i="1"/>
  <c r="Y14" i="1"/>
  <c r="I20" i="1" s="1"/>
  <c r="X14" i="1"/>
  <c r="H20" i="1" s="1"/>
  <c r="L20" i="1" s="1"/>
  <c r="W14" i="1"/>
  <c r="G20" i="1" s="1"/>
  <c r="V14" i="1"/>
  <c r="F20" i="1" s="1"/>
  <c r="K20" i="1" s="1"/>
  <c r="U14" i="1"/>
  <c r="E20" i="1" s="1"/>
  <c r="T14" i="1"/>
  <c r="I19" i="1" s="1"/>
  <c r="S14" i="1"/>
  <c r="H19" i="1" s="1"/>
  <c r="L19" i="1" s="1"/>
  <c r="R14" i="1"/>
  <c r="G19" i="1" s="1"/>
  <c r="K19" i="1" s="1"/>
  <c r="Q14" i="1"/>
  <c r="F19" i="1"/>
  <c r="P14" i="1"/>
  <c r="E19" i="1"/>
  <c r="L14" i="1"/>
  <c r="K14" i="1"/>
  <c r="J14" i="1"/>
  <c r="I14" i="1"/>
  <c r="H14" i="1"/>
  <c r="H18" i="1" s="1"/>
  <c r="G14" i="1"/>
  <c r="G18" i="1" s="1"/>
  <c r="G21" i="1" s="1"/>
  <c r="F14" i="1"/>
  <c r="F18" i="1" s="1"/>
  <c r="E14" i="1"/>
  <c r="E18" i="1" s="1"/>
  <c r="E21" i="1" s="1"/>
  <c r="I18" i="1"/>
  <c r="M19" i="1" l="1"/>
  <c r="N19" i="1"/>
  <c r="O18" i="1"/>
  <c r="O21" i="1" s="1"/>
  <c r="N14" i="1"/>
  <c r="N18" i="1" s="1"/>
  <c r="M18" i="1"/>
  <c r="K18" i="1"/>
  <c r="F21" i="1"/>
  <c r="K21" i="1" s="1"/>
  <c r="L18" i="1"/>
  <c r="H21" i="1"/>
  <c r="L21" i="1" s="1"/>
  <c r="N20" i="1"/>
  <c r="M20" i="1"/>
  <c r="I21" i="1"/>
  <c r="D15" i="1"/>
  <c r="N21" i="1" l="1"/>
  <c r="M21" i="1"/>
</calcChain>
</file>

<file path=xl/sharedStrings.xml><?xml version="1.0" encoding="utf-8"?>
<sst xmlns="http://schemas.openxmlformats.org/spreadsheetml/2006/main" count="160" uniqueCount="91">
  <si>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</si>
  <si>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</si>
  <si>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</si>
  <si>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</si>
  <si>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</si>
  <si>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</si>
  <si>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</si>
  <si>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</si>
  <si>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</si>
  <si>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</si>
  <si>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</si>
  <si>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</si>
  <si>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</si>
  <si>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</si>
  <si>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</si>
  <si>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</si>
  <si>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</si>
  <si>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</si>
  <si>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</si>
  <si>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</si>
  <si>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</si>
  <si>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</si>
  <si>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</si>
  <si>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</si>
  <si>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</si>
  <si>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</si>
  <si>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</si>
  <si>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</si>
  <si>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</si>
  <si>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</si>
  <si>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</si>
  <si>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</si>
  <si>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</si>
  <si>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</si>
  <si>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</si>
  <si>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</t>
  </si>
  <si>
    <t>ykköspesis</t>
  </si>
  <si>
    <t>karsintasarja</t>
  </si>
  <si>
    <t>8.</t>
  </si>
  <si>
    <t>7.</t>
  </si>
  <si>
    <t>play off</t>
  </si>
  <si>
    <t>jatkosarja</t>
  </si>
  <si>
    <t>4.</t>
  </si>
  <si>
    <t>jatkosarja ja play off</t>
  </si>
  <si>
    <t>2.</t>
  </si>
  <si>
    <t>Elina Mikkola</t>
  </si>
  <si>
    <t>24.2.1982</t>
  </si>
  <si>
    <t>Pesä Ysit = Pesä Ysit, Lappeenranta  (1976)</t>
  </si>
  <si>
    <t>ENSIMMÄISET</t>
  </si>
  <si>
    <t>Ottelu</t>
  </si>
  <si>
    <t>1.  ottelu</t>
  </si>
  <si>
    <t>Lyöty juoksu</t>
  </si>
  <si>
    <t>Tuotu juoksu</t>
  </si>
  <si>
    <t>11.  ottelu</t>
  </si>
  <si>
    <t>Kunnari</t>
  </si>
  <si>
    <t>16.08. 2000  Pesä Ysit - ViU  2-0  (1-0, 10-2)</t>
  </si>
  <si>
    <t xml:space="preserve">  18 v   5 kk 23 pv</t>
  </si>
  <si>
    <t>19.08. 2000  YPJ - Pesä Ysit  2-0  (4-2, 6-5)</t>
  </si>
  <si>
    <t xml:space="preserve">  18 v   5 kk 26 pv</t>
  </si>
  <si>
    <t>23.  ottelu</t>
  </si>
  <si>
    <t>15.06. 2002  Pesä Ysit - PattU  1-2  (7-5, 5-10, 0-8)</t>
  </si>
  <si>
    <t xml:space="preserve">  20 v   3 kk 22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</si>
  <si>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</si>
  <si>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</si>
  <si>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</si>
  <si>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</si>
  <si>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</si>
  <si>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</si>
  <si>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</si>
  <si>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</si>
  <si>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</si>
  <si>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</si>
  <si>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</si>
  <si>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</si>
  <si>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</si>
  <si>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</si>
  <si>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2005  Oulu</t>
  </si>
  <si>
    <t>1-2  (4-3, 5-6, 0-0, 1-2)</t>
  </si>
  <si>
    <t>Armi Ahola</t>
  </si>
  <si>
    <t>2815</t>
  </si>
  <si>
    <t>23 v  4 kk  29 pv</t>
  </si>
  <si>
    <t xml:space="preserve"> ITÄ - LÄNSI - KORTTI</t>
  </si>
  <si>
    <t>NAISET</t>
  </si>
  <si>
    <t>B-TYTÖT</t>
  </si>
  <si>
    <t>06.08. 2000  Oulu</t>
  </si>
  <si>
    <t>jok</t>
  </si>
  <si>
    <t>Ari Pennanen</t>
  </si>
  <si>
    <t>1380</t>
  </si>
  <si>
    <t xml:space="preserve">  0-2  (2-7, 1-15)</t>
  </si>
  <si>
    <t>3/4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</si>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</sst>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7" borderId="1" xfId="0" applyFont="1" applyFill="1" applyBorder="1"/>
    <xf numFmtId="0" fontId="1" fillId="9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2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1997</v>
      </c>
      <c r="C4" s="62"/>
      <c r="D4" s="67" t="s">
        <v>35</v>
      </c>
      <c r="E4" s="62"/>
      <c r="F4" s="69" t="s">
        <v>36</v>
      </c>
      <c r="G4" s="70"/>
      <c r="H4" s="63"/>
      <c r="I4" s="62"/>
      <c r="J4" s="62"/>
      <c r="K4" s="62"/>
      <c r="L4" s="62"/>
      <c r="M4" s="62"/>
      <c r="N4" s="6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1998</v>
      </c>
      <c r="C5" s="62"/>
      <c r="D5" s="67" t="s">
        <v>35</v>
      </c>
      <c r="E5" s="62"/>
      <c r="F5" s="65" t="s">
        <v>36</v>
      </c>
      <c r="G5" s="66"/>
      <c r="H5" s="63"/>
      <c r="I5" s="62"/>
      <c r="J5" s="62"/>
      <c r="K5" s="62"/>
      <c r="L5" s="62"/>
      <c r="M5" s="62"/>
      <c r="N5" s="6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1999</v>
      </c>
      <c r="C6" s="62"/>
      <c r="D6" s="67" t="s">
        <v>35</v>
      </c>
      <c r="E6" s="62"/>
      <c r="F6" s="65" t="s">
        <v>36</v>
      </c>
      <c r="G6" s="66"/>
      <c r="H6" s="63"/>
      <c r="I6" s="62"/>
      <c r="J6" s="62"/>
      <c r="K6" s="62"/>
      <c r="L6" s="62"/>
      <c r="M6" s="62"/>
      <c r="N6" s="6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2">
        <v>2000</v>
      </c>
      <c r="C7" s="63"/>
      <c r="D7" s="64" t="s">
        <v>35</v>
      </c>
      <c r="E7" s="62"/>
      <c r="F7" s="65" t="s">
        <v>36</v>
      </c>
      <c r="G7" s="66"/>
      <c r="H7" s="63"/>
      <c r="I7" s="62"/>
      <c r="J7" s="62"/>
      <c r="K7" s="62"/>
      <c r="L7" s="62"/>
      <c r="M7" s="62"/>
      <c r="N7" s="62"/>
      <c r="O7" s="25"/>
      <c r="P7" s="27"/>
      <c r="Q7" s="27"/>
      <c r="R7" s="27"/>
      <c r="S7" s="27"/>
      <c r="T7" s="27"/>
      <c r="U7" s="28">
        <v>7</v>
      </c>
      <c r="V7" s="28">
        <v>0</v>
      </c>
      <c r="W7" s="28">
        <v>2</v>
      </c>
      <c r="X7" s="28">
        <v>8</v>
      </c>
      <c r="Y7" s="28">
        <v>26</v>
      </c>
      <c r="Z7" s="27"/>
      <c r="AA7" s="27"/>
      <c r="AB7" s="27"/>
      <c r="AC7" s="27"/>
      <c r="AD7" s="27"/>
      <c r="AE7" s="27"/>
      <c r="AF7" s="50" t="s">
        <v>37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2">
        <v>2001</v>
      </c>
      <c r="C8" s="63"/>
      <c r="D8" s="64" t="s">
        <v>35</v>
      </c>
      <c r="E8" s="62"/>
      <c r="F8" s="65" t="s">
        <v>36</v>
      </c>
      <c r="G8" s="66"/>
      <c r="H8" s="63"/>
      <c r="I8" s="62"/>
      <c r="J8" s="62"/>
      <c r="K8" s="62"/>
      <c r="L8" s="62"/>
      <c r="M8" s="62"/>
      <c r="N8" s="62"/>
      <c r="O8" s="25"/>
      <c r="P8" s="27"/>
      <c r="Q8" s="27"/>
      <c r="R8" s="27"/>
      <c r="S8" s="27"/>
      <c r="T8" s="27"/>
      <c r="U8" s="28">
        <v>7</v>
      </c>
      <c r="V8" s="28">
        <v>0</v>
      </c>
      <c r="W8" s="28">
        <v>1</v>
      </c>
      <c r="X8" s="28">
        <v>13</v>
      </c>
      <c r="Y8" s="28">
        <v>27</v>
      </c>
      <c r="Z8" s="27"/>
      <c r="AA8" s="27"/>
      <c r="AB8" s="27"/>
      <c r="AC8" s="27"/>
      <c r="AD8" s="27"/>
      <c r="AE8" s="27"/>
      <c r="AF8" s="50" t="s">
        <v>37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2002</v>
      </c>
      <c r="C9" s="42" t="s">
        <v>38</v>
      </c>
      <c r="D9" s="41" t="s">
        <v>35</v>
      </c>
      <c r="E9" s="27">
        <v>18</v>
      </c>
      <c r="F9" s="27">
        <v>2</v>
      </c>
      <c r="G9" s="27">
        <v>8</v>
      </c>
      <c r="H9" s="27">
        <v>9</v>
      </c>
      <c r="I9" s="27">
        <v>49</v>
      </c>
      <c r="J9" s="27">
        <v>18</v>
      </c>
      <c r="K9" s="27">
        <v>9</v>
      </c>
      <c r="L9" s="27">
        <v>12</v>
      </c>
      <c r="M9" s="27">
        <f>PRODUCT(F9+G9)</f>
        <v>10</v>
      </c>
      <c r="N9" s="30">
        <v>0.51</v>
      </c>
      <c r="O9" s="25">
        <f>PRODUCT(I9/N9)</f>
        <v>96.078431372549019</v>
      </c>
      <c r="P9" s="27">
        <v>3</v>
      </c>
      <c r="Q9" s="27">
        <v>0</v>
      </c>
      <c r="R9" s="27">
        <v>0</v>
      </c>
      <c r="S9" s="27">
        <v>0</v>
      </c>
      <c r="T9" s="27">
        <v>6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2003</v>
      </c>
      <c r="C10" s="42" t="s">
        <v>39</v>
      </c>
      <c r="D10" s="41" t="s">
        <v>35</v>
      </c>
      <c r="E10" s="27">
        <v>20</v>
      </c>
      <c r="F10" s="27">
        <v>0</v>
      </c>
      <c r="G10" s="27">
        <v>3</v>
      </c>
      <c r="H10" s="27">
        <v>18</v>
      </c>
      <c r="I10" s="27">
        <v>44</v>
      </c>
      <c r="J10" s="27">
        <v>21</v>
      </c>
      <c r="K10" s="27">
        <v>10</v>
      </c>
      <c r="L10" s="27">
        <v>10</v>
      </c>
      <c r="M10" s="27">
        <f>PRODUCT(F10+G10)</f>
        <v>3</v>
      </c>
      <c r="N10" s="30">
        <v>0.38600000000000001</v>
      </c>
      <c r="O10" s="25">
        <f>PRODUCT(I10/N10)</f>
        <v>113.98963730569947</v>
      </c>
      <c r="P10" s="27">
        <v>5</v>
      </c>
      <c r="Q10" s="27">
        <v>0</v>
      </c>
      <c r="R10" s="27">
        <v>0</v>
      </c>
      <c r="S10" s="27">
        <v>0</v>
      </c>
      <c r="T10" s="27">
        <v>7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2004</v>
      </c>
      <c r="C11" s="42" t="s">
        <v>39</v>
      </c>
      <c r="D11" s="41" t="s">
        <v>35</v>
      </c>
      <c r="E11" s="27">
        <v>20</v>
      </c>
      <c r="F11" s="27">
        <v>1</v>
      </c>
      <c r="G11" s="27">
        <v>2</v>
      </c>
      <c r="H11" s="27">
        <v>28</v>
      </c>
      <c r="I11" s="27">
        <v>79</v>
      </c>
      <c r="J11" s="27">
        <v>34</v>
      </c>
      <c r="K11" s="27">
        <v>29</v>
      </c>
      <c r="L11" s="27">
        <v>13</v>
      </c>
      <c r="M11" s="27">
        <f>PRODUCT(F11+G11)</f>
        <v>3</v>
      </c>
      <c r="N11" s="30">
        <v>0.55200000000000005</v>
      </c>
      <c r="O11" s="25">
        <f>PRODUCT(I11/N11)</f>
        <v>143.1159420289855</v>
      </c>
      <c r="P11" s="27">
        <v>7</v>
      </c>
      <c r="Q11" s="27">
        <v>0</v>
      </c>
      <c r="R11" s="27">
        <v>0</v>
      </c>
      <c r="S11" s="27">
        <v>6</v>
      </c>
      <c r="T11" s="27">
        <v>30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2005</v>
      </c>
      <c r="C12" s="42" t="s">
        <v>42</v>
      </c>
      <c r="D12" s="41" t="s">
        <v>35</v>
      </c>
      <c r="E12" s="27">
        <v>19</v>
      </c>
      <c r="F12" s="27">
        <v>0</v>
      </c>
      <c r="G12" s="27">
        <v>3</v>
      </c>
      <c r="H12" s="27">
        <v>25</v>
      </c>
      <c r="I12" s="27">
        <v>57</v>
      </c>
      <c r="J12" s="27">
        <v>40</v>
      </c>
      <c r="K12" s="27">
        <v>11</v>
      </c>
      <c r="L12" s="27">
        <v>3</v>
      </c>
      <c r="M12" s="27">
        <f>PRODUCT(F12+G12)</f>
        <v>3</v>
      </c>
      <c r="N12" s="30">
        <v>0.45200000000000001</v>
      </c>
      <c r="O12" s="25">
        <f>PRODUCT(I12/N12)</f>
        <v>126.10619469026548</v>
      </c>
      <c r="P12" s="27">
        <v>1</v>
      </c>
      <c r="Q12" s="27">
        <v>0</v>
      </c>
      <c r="R12" s="27">
        <v>0</v>
      </c>
      <c r="S12" s="27">
        <v>0</v>
      </c>
      <c r="T12" s="27">
        <v>0</v>
      </c>
      <c r="U12" s="28"/>
      <c r="V12" s="28"/>
      <c r="W12" s="28"/>
      <c r="X12" s="28"/>
      <c r="Y12" s="28"/>
      <c r="Z12" s="27">
        <v>1</v>
      </c>
      <c r="AA12" s="27"/>
      <c r="AB12" s="27"/>
      <c r="AC12" s="27"/>
      <c r="AD12" s="27"/>
      <c r="AE12" s="27"/>
      <c r="AF12" s="55" t="s">
        <v>43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2006</v>
      </c>
      <c r="C13" s="42" t="s">
        <v>44</v>
      </c>
      <c r="D13" s="41" t="s">
        <v>35</v>
      </c>
      <c r="E13" s="27">
        <v>18</v>
      </c>
      <c r="F13" s="27">
        <v>0</v>
      </c>
      <c r="G13" s="27">
        <v>5</v>
      </c>
      <c r="H13" s="27">
        <v>22</v>
      </c>
      <c r="I13" s="27">
        <v>62</v>
      </c>
      <c r="J13" s="27">
        <v>42</v>
      </c>
      <c r="K13" s="27">
        <v>8</v>
      </c>
      <c r="L13" s="27">
        <v>7</v>
      </c>
      <c r="M13" s="27">
        <f>PRODUCT(F13+G13)</f>
        <v>5</v>
      </c>
      <c r="N13" s="30">
        <v>0.54400000000000004</v>
      </c>
      <c r="O13" s="25">
        <f>PRODUCT(I13/N13)</f>
        <v>113.97058823529412</v>
      </c>
      <c r="P13" s="27">
        <v>15</v>
      </c>
      <c r="Q13" s="27">
        <v>4</v>
      </c>
      <c r="R13" s="27">
        <v>2</v>
      </c>
      <c r="S13" s="27">
        <v>17</v>
      </c>
      <c r="T13" s="27">
        <v>49</v>
      </c>
      <c r="U13" s="28"/>
      <c r="V13" s="28"/>
      <c r="W13" s="28"/>
      <c r="X13" s="28"/>
      <c r="Y13" s="28"/>
      <c r="Z13" s="27"/>
      <c r="AA13" s="27"/>
      <c r="AB13" s="27"/>
      <c r="AC13" s="27"/>
      <c r="AD13" s="27">
        <v>1</v>
      </c>
      <c r="AE13" s="27"/>
      <c r="AF13" s="55" t="s">
        <v>43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SUM(E7:E13)</f>
        <v>95</v>
      </c>
      <c r="F14" s="19">
        <f t="shared" si="0"/>
        <v>3</v>
      </c>
      <c r="G14" s="19">
        <f t="shared" si="0"/>
        <v>21</v>
      </c>
      <c r="H14" s="19">
        <f t="shared" si="0"/>
        <v>102</v>
      </c>
      <c r="I14" s="19">
        <f t="shared" si="0"/>
        <v>291</v>
      </c>
      <c r="J14" s="19">
        <f t="shared" si="0"/>
        <v>155</v>
      </c>
      <c r="K14" s="19">
        <f t="shared" si="0"/>
        <v>67</v>
      </c>
      <c r="L14" s="19">
        <f t="shared" si="0"/>
        <v>45</v>
      </c>
      <c r="M14" s="19">
        <f t="shared" si="0"/>
        <v>24</v>
      </c>
      <c r="N14" s="31">
        <f>PRODUCT(I14/O14)</f>
        <v>0.49050940686317829</v>
      </c>
      <c r="O14" s="32">
        <f>SUM(O9:O13)</f>
        <v>593.26079363279359</v>
      </c>
      <c r="P14" s="19">
        <f t="shared" ref="P14:AE14" si="1">SUM(P7:P13)</f>
        <v>31</v>
      </c>
      <c r="Q14" s="19">
        <f t="shared" si="1"/>
        <v>4</v>
      </c>
      <c r="R14" s="19">
        <f t="shared" si="1"/>
        <v>2</v>
      </c>
      <c r="S14" s="19">
        <f t="shared" si="1"/>
        <v>23</v>
      </c>
      <c r="T14" s="19">
        <f t="shared" si="1"/>
        <v>92</v>
      </c>
      <c r="U14" s="19">
        <f t="shared" si="1"/>
        <v>14</v>
      </c>
      <c r="V14" s="19">
        <f t="shared" si="1"/>
        <v>0</v>
      </c>
      <c r="W14" s="19">
        <f t="shared" si="1"/>
        <v>3</v>
      </c>
      <c r="X14" s="19">
        <f t="shared" si="1"/>
        <v>21</v>
      </c>
      <c r="Y14" s="19">
        <f t="shared" si="1"/>
        <v>53</v>
      </c>
      <c r="Z14" s="19">
        <f t="shared" si="1"/>
        <v>1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1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291.66666666666663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48</v>
      </c>
      <c r="Q17" s="13"/>
      <c r="R17" s="13"/>
      <c r="S17" s="13"/>
      <c r="T17" s="71"/>
      <c r="U17" s="71"/>
      <c r="V17" s="71"/>
      <c r="W17" s="71"/>
      <c r="X17" s="71"/>
      <c r="Y17" s="13"/>
      <c r="Z17" s="13"/>
      <c r="AA17" s="13"/>
      <c r="AB17" s="13"/>
      <c r="AC17" s="13"/>
      <c r="AD17" s="13"/>
      <c r="AE17" s="13"/>
      <c r="AF17" s="4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3"/>
      <c r="E18" s="27">
        <f>PRODUCT(E14)</f>
        <v>95</v>
      </c>
      <c r="F18" s="27">
        <f>PRODUCT(F14)</f>
        <v>3</v>
      </c>
      <c r="G18" s="27">
        <f>PRODUCT(G14)</f>
        <v>21</v>
      </c>
      <c r="H18" s="27">
        <f>PRODUCT(H14)</f>
        <v>102</v>
      </c>
      <c r="I18" s="27">
        <f>PRODUCT(I14)</f>
        <v>291</v>
      </c>
      <c r="J18" s="1"/>
      <c r="K18" s="44">
        <f>PRODUCT((F18+G18)/E18)</f>
        <v>0.25263157894736843</v>
      </c>
      <c r="L18" s="44">
        <f>PRODUCT(H18/E18)</f>
        <v>1.0736842105263158</v>
      </c>
      <c r="M18" s="44">
        <f>PRODUCT(I18/E18)</f>
        <v>3.0631578947368423</v>
      </c>
      <c r="N18" s="30">
        <f>PRODUCT(N14)</f>
        <v>0.49050940686317829</v>
      </c>
      <c r="O18" s="25">
        <f>PRODUCT(O14)</f>
        <v>593.26079363279359</v>
      </c>
      <c r="P18" s="72" t="s">
        <v>49</v>
      </c>
      <c r="Q18" s="73"/>
      <c r="R18" s="73"/>
      <c r="S18" s="74" t="s">
        <v>55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 t="s">
        <v>50</v>
      </c>
      <c r="AE18" s="74"/>
      <c r="AF18" s="76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5" t="s">
        <v>18</v>
      </c>
      <c r="C19" s="46"/>
      <c r="D19" s="47"/>
      <c r="E19" s="27">
        <f>PRODUCT(P14)</f>
        <v>31</v>
      </c>
      <c r="F19" s="27">
        <f>PRODUCT(Q14)</f>
        <v>4</v>
      </c>
      <c r="G19" s="27">
        <f>PRODUCT(R14)</f>
        <v>2</v>
      </c>
      <c r="H19" s="27">
        <f>PRODUCT(S14)</f>
        <v>23</v>
      </c>
      <c r="I19" s="27">
        <f>PRODUCT(T14)</f>
        <v>92</v>
      </c>
      <c r="J19" s="1"/>
      <c r="K19" s="44">
        <f>PRODUCT((F19+G19)/E19)</f>
        <v>0.19354838709677419</v>
      </c>
      <c r="L19" s="44">
        <f>PRODUCT(H19/E19)</f>
        <v>0.74193548387096775</v>
      </c>
      <c r="M19" s="44">
        <f>PRODUCT(I19/E19)</f>
        <v>2.967741935483871</v>
      </c>
      <c r="N19" s="30">
        <f>PRODUCT(I19/O19)</f>
        <v>0.46</v>
      </c>
      <c r="O19" s="25">
        <v>200</v>
      </c>
      <c r="P19" s="77" t="s">
        <v>51</v>
      </c>
      <c r="Q19" s="78"/>
      <c r="R19" s="78"/>
      <c r="S19" s="79" t="s">
        <v>55</v>
      </c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80" t="s">
        <v>50</v>
      </c>
      <c r="AE19" s="79"/>
      <c r="AF19" s="81" t="s">
        <v>56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8" t="s">
        <v>19</v>
      </c>
      <c r="C20" s="49"/>
      <c r="D20" s="50"/>
      <c r="E20" s="28">
        <f>PRODUCT(U14)</f>
        <v>14</v>
      </c>
      <c r="F20" s="28">
        <f>PRODUCT(V14)</f>
        <v>0</v>
      </c>
      <c r="G20" s="28">
        <f>PRODUCT(W14)</f>
        <v>3</v>
      </c>
      <c r="H20" s="28">
        <f>PRODUCT(X14)</f>
        <v>21</v>
      </c>
      <c r="I20" s="28">
        <f>PRODUCT(Y14)</f>
        <v>53</v>
      </c>
      <c r="J20" s="1"/>
      <c r="K20" s="51">
        <f>PRODUCT((F20+G20)/E20)</f>
        <v>0.21428571428571427</v>
      </c>
      <c r="L20" s="51">
        <f>PRODUCT(H20/E20)</f>
        <v>1.5</v>
      </c>
      <c r="M20" s="51">
        <f>PRODUCT(I20/E20)</f>
        <v>3.7857142857142856</v>
      </c>
      <c r="N20" s="52">
        <f>PRODUCT(I20/O20)</f>
        <v>0.46086956521739131</v>
      </c>
      <c r="O20" s="25">
        <v>115</v>
      </c>
      <c r="P20" s="77" t="s">
        <v>52</v>
      </c>
      <c r="Q20" s="78"/>
      <c r="R20" s="78"/>
      <c r="S20" s="79" t="s">
        <v>57</v>
      </c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80" t="s">
        <v>53</v>
      </c>
      <c r="AE20" s="79"/>
      <c r="AF20" s="81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3" t="s">
        <v>20</v>
      </c>
      <c r="C21" s="54"/>
      <c r="D21" s="55"/>
      <c r="E21" s="19">
        <f>SUM(E18:E20)</f>
        <v>140</v>
      </c>
      <c r="F21" s="19">
        <f>SUM(F18:F20)</f>
        <v>7</v>
      </c>
      <c r="G21" s="19">
        <f>SUM(G18:G20)</f>
        <v>26</v>
      </c>
      <c r="H21" s="19">
        <f>SUM(H18:H20)</f>
        <v>146</v>
      </c>
      <c r="I21" s="19">
        <f>SUM(I18:I20)</f>
        <v>436</v>
      </c>
      <c r="J21" s="1"/>
      <c r="K21" s="56">
        <f>PRODUCT((F21+G21)/E21)</f>
        <v>0.23571428571428571</v>
      </c>
      <c r="L21" s="56">
        <f>PRODUCT(H21/E21)</f>
        <v>1.0428571428571429</v>
      </c>
      <c r="M21" s="56">
        <f>PRODUCT(I21/E21)</f>
        <v>3.1142857142857143</v>
      </c>
      <c r="N21" s="31">
        <f>PRODUCT(I21/O21)</f>
        <v>0.48003833596749212</v>
      </c>
      <c r="O21" s="25">
        <f>SUM(O18:O20)</f>
        <v>908.26079363279359</v>
      </c>
      <c r="P21" s="82" t="s">
        <v>54</v>
      </c>
      <c r="Q21" s="83"/>
      <c r="R21" s="83"/>
      <c r="S21" s="84" t="s">
        <v>60</v>
      </c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5" t="s">
        <v>59</v>
      </c>
      <c r="AE21" s="84"/>
      <c r="AF21" s="86" t="s">
        <v>61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8"/>
      <c r="N27" s="5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8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5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9"/>
      <c r="AI35" s="59"/>
      <c r="AJ35" s="59"/>
      <c r="AK35" s="59"/>
      <c r="AL35" s="5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57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9"/>
      <c r="AI36" s="59"/>
      <c r="AJ36" s="59"/>
      <c r="AK36" s="59"/>
      <c r="AL36" s="59"/>
    </row>
    <row r="37" spans="1:38" ht="15" customHeight="1" x14ac:dyDescent="0.25">
      <c r="A37" s="6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57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60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0" style="122" customWidth="1"/>
    <col min="3" max="3" width="23.5703125" style="123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123" customWidth="1"/>
    <col min="12" max="12" width="6.28515625" style="123" customWidth="1"/>
    <col min="13" max="16" width="4.7109375" style="123" customWidth="1"/>
    <col min="17" max="21" width="6.7109375" style="123" customWidth="1"/>
    <col min="22" max="22" width="11" style="123" customWidth="1"/>
    <col min="23" max="23" width="24.140625" style="124" customWidth="1"/>
    <col min="24" max="24" width="9.42578125" style="123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81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87"/>
      <c r="X1" s="63"/>
      <c r="Y1" s="88"/>
      <c r="Z1" s="88"/>
      <c r="AA1" s="88"/>
      <c r="AB1" s="88"/>
      <c r="AC1" s="88"/>
      <c r="AD1" s="88"/>
    </row>
    <row r="2" spans="1:30" x14ac:dyDescent="0.25">
      <c r="A2" s="9"/>
      <c r="B2" s="11" t="s">
        <v>45</v>
      </c>
      <c r="C2" s="4" t="s">
        <v>46</v>
      </c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42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82</v>
      </c>
      <c r="C3" s="23" t="s">
        <v>62</v>
      </c>
      <c r="D3" s="92" t="s">
        <v>63</v>
      </c>
      <c r="E3" s="93" t="s">
        <v>1</v>
      </c>
      <c r="F3" s="25"/>
      <c r="G3" s="94" t="s">
        <v>64</v>
      </c>
      <c r="H3" s="95" t="s">
        <v>65</v>
      </c>
      <c r="I3" s="95" t="s">
        <v>31</v>
      </c>
      <c r="J3" s="18" t="s">
        <v>66</v>
      </c>
      <c r="K3" s="96" t="s">
        <v>67</v>
      </c>
      <c r="L3" s="96" t="s">
        <v>68</v>
      </c>
      <c r="M3" s="94" t="s">
        <v>69</v>
      </c>
      <c r="N3" s="94" t="s">
        <v>30</v>
      </c>
      <c r="O3" s="95" t="s">
        <v>70</v>
      </c>
      <c r="P3" s="94" t="s">
        <v>65</v>
      </c>
      <c r="Q3" s="94" t="s">
        <v>3</v>
      </c>
      <c r="R3" s="94">
        <v>1</v>
      </c>
      <c r="S3" s="94">
        <v>2</v>
      </c>
      <c r="T3" s="94">
        <v>3</v>
      </c>
      <c r="U3" s="94" t="s">
        <v>71</v>
      </c>
      <c r="V3" s="18" t="s">
        <v>21</v>
      </c>
      <c r="W3" s="17" t="s">
        <v>72</v>
      </c>
      <c r="X3" s="17" t="s">
        <v>73</v>
      </c>
      <c r="Y3" s="88"/>
      <c r="Z3" s="88"/>
      <c r="AA3" s="88"/>
      <c r="AB3" s="88"/>
      <c r="AC3" s="88"/>
      <c r="AD3" s="88"/>
    </row>
    <row r="4" spans="1:30" x14ac:dyDescent="0.25">
      <c r="A4" s="126"/>
      <c r="B4" s="136" t="s">
        <v>76</v>
      </c>
      <c r="C4" s="98" t="s">
        <v>77</v>
      </c>
      <c r="D4" s="97" t="s">
        <v>74</v>
      </c>
      <c r="E4" s="99" t="s">
        <v>35</v>
      </c>
      <c r="F4" s="139"/>
      <c r="G4" s="100"/>
      <c r="H4" s="101"/>
      <c r="I4" s="101">
        <v>1</v>
      </c>
      <c r="J4" s="102"/>
      <c r="K4" s="102" t="s">
        <v>85</v>
      </c>
      <c r="L4" s="102"/>
      <c r="M4" s="102">
        <v>1</v>
      </c>
      <c r="N4" s="100"/>
      <c r="O4" s="101"/>
      <c r="P4" s="100"/>
      <c r="Q4" s="138" t="s">
        <v>90</v>
      </c>
      <c r="R4" s="138" t="s">
        <v>90</v>
      </c>
      <c r="S4" s="138"/>
      <c r="T4" s="138"/>
      <c r="U4" s="138"/>
      <c r="V4" s="103">
        <v>0</v>
      </c>
      <c r="W4" s="98" t="s">
        <v>78</v>
      </c>
      <c r="X4" s="104" t="s">
        <v>79</v>
      </c>
      <c r="Y4" s="88"/>
      <c r="Z4" s="88"/>
      <c r="AA4" s="88"/>
      <c r="AB4" s="88"/>
      <c r="AC4" s="88"/>
      <c r="AD4" s="88"/>
    </row>
    <row r="5" spans="1:30" x14ac:dyDescent="0.25">
      <c r="A5" s="24"/>
      <c r="B5" s="105" t="s">
        <v>75</v>
      </c>
      <c r="C5" s="106" t="s">
        <v>80</v>
      </c>
      <c r="D5" s="107"/>
      <c r="E5" s="108"/>
      <c r="F5" s="109"/>
      <c r="G5" s="110"/>
      <c r="H5" s="110"/>
      <c r="I5" s="110"/>
      <c r="J5" s="111"/>
      <c r="K5" s="111"/>
      <c r="L5" s="111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07"/>
      <c r="X5" s="112"/>
      <c r="Y5" s="88"/>
      <c r="Z5" s="88"/>
      <c r="AA5" s="88"/>
      <c r="AB5" s="88"/>
      <c r="AC5" s="88"/>
      <c r="AD5" s="88"/>
    </row>
    <row r="6" spans="1:30" x14ac:dyDescent="0.25">
      <c r="A6" s="24"/>
      <c r="B6" s="113"/>
      <c r="C6" s="114"/>
      <c r="D6" s="114"/>
      <c r="E6" s="115"/>
      <c r="F6" s="115"/>
      <c r="G6" s="116"/>
      <c r="H6" s="117"/>
      <c r="I6" s="115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  <c r="Y6" s="88"/>
      <c r="Z6" s="88"/>
      <c r="AA6" s="88"/>
      <c r="AB6" s="88"/>
      <c r="AC6" s="88"/>
      <c r="AD6" s="88"/>
    </row>
    <row r="7" spans="1:30" x14ac:dyDescent="0.25">
      <c r="A7" s="9"/>
      <c r="B7" s="91" t="s">
        <v>83</v>
      </c>
      <c r="C7" s="23" t="s">
        <v>62</v>
      </c>
      <c r="D7" s="92" t="s">
        <v>63</v>
      </c>
      <c r="E7" s="93" t="s">
        <v>1</v>
      </c>
      <c r="F7" s="25"/>
      <c r="G7" s="94" t="s">
        <v>64</v>
      </c>
      <c r="H7" s="95" t="s">
        <v>65</v>
      </c>
      <c r="I7" s="95" t="s">
        <v>31</v>
      </c>
      <c r="J7" s="18" t="s">
        <v>66</v>
      </c>
      <c r="K7" s="96" t="s">
        <v>67</v>
      </c>
      <c r="L7" s="96" t="s">
        <v>68</v>
      </c>
      <c r="M7" s="94" t="s">
        <v>69</v>
      </c>
      <c r="N7" s="94" t="s">
        <v>30</v>
      </c>
      <c r="O7" s="95" t="s">
        <v>70</v>
      </c>
      <c r="P7" s="94" t="s">
        <v>65</v>
      </c>
      <c r="Q7" s="94" t="s">
        <v>3</v>
      </c>
      <c r="R7" s="94">
        <v>1</v>
      </c>
      <c r="S7" s="94">
        <v>2</v>
      </c>
      <c r="T7" s="94">
        <v>3</v>
      </c>
      <c r="U7" s="94" t="s">
        <v>71</v>
      </c>
      <c r="V7" s="18" t="s">
        <v>21</v>
      </c>
      <c r="W7" s="17" t="s">
        <v>72</v>
      </c>
      <c r="X7" s="17" t="s">
        <v>73</v>
      </c>
      <c r="Y7" s="88"/>
      <c r="Z7" s="88"/>
      <c r="AA7" s="88"/>
      <c r="AB7" s="88"/>
      <c r="AC7" s="88"/>
      <c r="AD7" s="88"/>
    </row>
    <row r="8" spans="1:30" x14ac:dyDescent="0.25">
      <c r="A8" s="9"/>
      <c r="B8" s="136" t="s">
        <v>84</v>
      </c>
      <c r="C8" s="98" t="s">
        <v>88</v>
      </c>
      <c r="D8" s="97" t="s">
        <v>74</v>
      </c>
      <c r="E8" s="99" t="s">
        <v>35</v>
      </c>
      <c r="F8" s="137"/>
      <c r="G8" s="100"/>
      <c r="H8" s="101"/>
      <c r="I8" s="101">
        <v>1</v>
      </c>
      <c r="J8" s="102"/>
      <c r="K8" s="102" t="s">
        <v>85</v>
      </c>
      <c r="L8" s="102"/>
      <c r="M8" s="102">
        <v>1</v>
      </c>
      <c r="N8" s="100"/>
      <c r="O8" s="101"/>
      <c r="P8" s="100"/>
      <c r="Q8" s="138" t="s">
        <v>89</v>
      </c>
      <c r="R8" s="138" t="s">
        <v>89</v>
      </c>
      <c r="S8" s="138"/>
      <c r="T8" s="138"/>
      <c r="U8" s="138"/>
      <c r="V8" s="103">
        <v>0.75</v>
      </c>
      <c r="W8" s="128" t="s">
        <v>86</v>
      </c>
      <c r="X8" s="104" t="s">
        <v>87</v>
      </c>
      <c r="Y8" s="88"/>
      <c r="Z8" s="88"/>
      <c r="AA8" s="88"/>
      <c r="AB8" s="88"/>
      <c r="AC8" s="88"/>
      <c r="AD8" s="88"/>
    </row>
    <row r="9" spans="1:30" x14ac:dyDescent="0.25">
      <c r="A9" s="24"/>
      <c r="B9" s="129"/>
      <c r="C9" s="130"/>
      <c r="D9" s="131"/>
      <c r="E9" s="132"/>
      <c r="F9" s="133"/>
      <c r="G9" s="130"/>
      <c r="H9" s="130"/>
      <c r="I9" s="130"/>
      <c r="J9" s="134"/>
      <c r="K9" s="134"/>
      <c r="L9" s="134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5"/>
      <c r="Y9" s="88"/>
      <c r="Z9" s="88"/>
      <c r="AA9" s="88"/>
      <c r="AB9" s="88"/>
      <c r="AC9" s="88"/>
      <c r="AD9" s="88"/>
    </row>
    <row r="10" spans="1:30" x14ac:dyDescent="0.25">
      <c r="A10" s="24"/>
      <c r="B10" s="119"/>
      <c r="C10" s="1"/>
      <c r="D10" s="119"/>
      <c r="E10" s="12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9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119"/>
      <c r="C11" s="1"/>
      <c r="D11" s="119"/>
      <c r="E11" s="12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9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119"/>
      <c r="C12" s="1"/>
      <c r="D12" s="119"/>
      <c r="E12" s="12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9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119"/>
      <c r="C13" s="1"/>
      <c r="D13" s="119"/>
      <c r="E13" s="12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9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19"/>
      <c r="C14" s="1"/>
      <c r="D14" s="119"/>
      <c r="E14" s="12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9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19"/>
      <c r="C15" s="1"/>
      <c r="D15" s="119"/>
      <c r="E15" s="12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9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19"/>
      <c r="C16" s="1"/>
      <c r="D16" s="119"/>
      <c r="E16" s="12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9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19"/>
      <c r="C17" s="1"/>
      <c r="D17" s="119"/>
      <c r="E17" s="12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9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19"/>
      <c r="C18" s="1"/>
      <c r="D18" s="119"/>
      <c r="E18" s="12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9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19"/>
      <c r="C19" s="1"/>
      <c r="D19" s="119"/>
      <c r="E19" s="12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9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19"/>
      <c r="C20" s="1"/>
      <c r="D20" s="119"/>
      <c r="E20" s="12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9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19"/>
      <c r="C21" s="1"/>
      <c r="D21" s="119"/>
      <c r="E21" s="12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9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19"/>
      <c r="C22" s="1"/>
      <c r="D22" s="119"/>
      <c r="E22" s="12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9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19"/>
      <c r="C23" s="1"/>
      <c r="D23" s="119"/>
      <c r="E23" s="12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9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19"/>
      <c r="C24" s="1"/>
      <c r="D24" s="119"/>
      <c r="E24" s="12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9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19"/>
      <c r="C25" s="1"/>
      <c r="D25" s="119"/>
      <c r="E25" s="12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9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19"/>
      <c r="C26" s="1"/>
      <c r="D26" s="119"/>
      <c r="E26" s="12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9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19"/>
      <c r="C27" s="1"/>
      <c r="D27" s="119"/>
      <c r="E27" s="12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9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19"/>
      <c r="C28" s="1"/>
      <c r="D28" s="119"/>
      <c r="E28" s="12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9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19"/>
      <c r="C29" s="1"/>
      <c r="D29" s="119"/>
      <c r="E29" s="12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9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19"/>
      <c r="C30" s="1"/>
      <c r="D30" s="119"/>
      <c r="E30" s="12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9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19"/>
      <c r="C31" s="1"/>
      <c r="D31" s="119"/>
      <c r="E31" s="12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9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19"/>
      <c r="C32" s="1"/>
      <c r="D32" s="119"/>
      <c r="E32" s="12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9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19"/>
      <c r="C33" s="1"/>
      <c r="D33" s="119"/>
      <c r="E33" s="12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9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19"/>
      <c r="C34" s="1"/>
      <c r="D34" s="119"/>
      <c r="E34" s="12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9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19"/>
      <c r="C35" s="1"/>
      <c r="D35" s="119"/>
      <c r="E35" s="12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9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19"/>
      <c r="C36" s="1"/>
      <c r="D36" s="119"/>
      <c r="E36" s="12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9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19"/>
      <c r="C37" s="1"/>
      <c r="D37" s="119"/>
      <c r="E37" s="12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9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19"/>
      <c r="C38" s="1"/>
      <c r="D38" s="119"/>
      <c r="E38" s="12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9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19"/>
      <c r="C39" s="1"/>
      <c r="D39" s="119"/>
      <c r="E39" s="12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9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19"/>
      <c r="C40" s="1"/>
      <c r="D40" s="119"/>
      <c r="E40" s="12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9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19"/>
      <c r="C41" s="1"/>
      <c r="D41" s="119"/>
      <c r="E41" s="12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9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19"/>
      <c r="C42" s="1"/>
      <c r="D42" s="119"/>
      <c r="E42" s="12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9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19"/>
      <c r="C43" s="1"/>
      <c r="D43" s="119"/>
      <c r="E43" s="12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9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19"/>
      <c r="C44" s="1"/>
      <c r="D44" s="119"/>
      <c r="E44" s="12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9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19"/>
      <c r="C45" s="1"/>
      <c r="D45" s="119"/>
      <c r="E45" s="12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9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19"/>
      <c r="C46" s="1"/>
      <c r="D46" s="119"/>
      <c r="E46" s="12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9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19"/>
      <c r="C47" s="1"/>
      <c r="D47" s="119"/>
      <c r="E47" s="12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9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19"/>
      <c r="C48" s="1"/>
      <c r="D48" s="119"/>
      <c r="E48" s="12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9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19"/>
      <c r="C49" s="1"/>
      <c r="D49" s="119"/>
      <c r="E49" s="12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9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19"/>
      <c r="C50" s="1"/>
      <c r="D50" s="119"/>
      <c r="E50" s="12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9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19"/>
      <c r="C51" s="1"/>
      <c r="D51" s="119"/>
      <c r="E51" s="12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9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19"/>
      <c r="C52" s="1"/>
      <c r="D52" s="119"/>
      <c r="E52" s="12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9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19"/>
      <c r="C53" s="1"/>
      <c r="D53" s="119"/>
      <c r="E53" s="12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9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19"/>
      <c r="C54" s="1"/>
      <c r="D54" s="119"/>
      <c r="E54" s="12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9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19"/>
      <c r="C55" s="1"/>
      <c r="D55" s="119"/>
      <c r="E55" s="12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9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19"/>
      <c r="C56" s="1"/>
      <c r="D56" s="119"/>
      <c r="E56" s="12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9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19"/>
      <c r="C57" s="1"/>
      <c r="D57" s="119"/>
      <c r="E57" s="12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9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19"/>
      <c r="C58" s="1"/>
      <c r="D58" s="119"/>
      <c r="E58" s="12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9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19"/>
      <c r="C59" s="1"/>
      <c r="D59" s="119"/>
      <c r="E59" s="12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9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19"/>
      <c r="C60" s="1"/>
      <c r="D60" s="119"/>
      <c r="E60" s="12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9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19"/>
      <c r="C61" s="1"/>
      <c r="D61" s="119"/>
      <c r="E61" s="12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9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19"/>
      <c r="C62" s="1"/>
      <c r="D62" s="119"/>
      <c r="E62" s="12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9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19"/>
      <c r="C63" s="1"/>
      <c r="D63" s="119"/>
      <c r="E63" s="12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9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19"/>
      <c r="C64" s="1"/>
      <c r="D64" s="119"/>
      <c r="E64" s="12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9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19"/>
      <c r="C65" s="1"/>
      <c r="D65" s="119"/>
      <c r="E65" s="12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9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19"/>
      <c r="C66" s="1"/>
      <c r="D66" s="119"/>
      <c r="E66" s="12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9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19"/>
      <c r="C67" s="1"/>
      <c r="D67" s="119"/>
      <c r="E67" s="12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9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19"/>
      <c r="C68" s="1"/>
      <c r="D68" s="119"/>
      <c r="E68" s="12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9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19"/>
      <c r="C69" s="1"/>
      <c r="D69" s="119"/>
      <c r="E69" s="12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9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19"/>
      <c r="C70" s="1"/>
      <c r="D70" s="119"/>
      <c r="E70" s="12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9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19"/>
      <c r="C71" s="1"/>
      <c r="D71" s="119"/>
      <c r="E71" s="12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9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19"/>
      <c r="C72" s="1"/>
      <c r="D72" s="119"/>
      <c r="E72" s="12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9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19"/>
      <c r="C73" s="1"/>
      <c r="D73" s="119"/>
      <c r="E73" s="12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9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19"/>
      <c r="C74" s="1"/>
      <c r="D74" s="119"/>
      <c r="E74" s="12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9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19"/>
      <c r="C75" s="1"/>
      <c r="D75" s="119"/>
      <c r="E75" s="12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9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19"/>
      <c r="C76" s="1"/>
      <c r="D76" s="119"/>
      <c r="E76" s="12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9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19"/>
      <c r="C77" s="1"/>
      <c r="D77" s="119"/>
      <c r="E77" s="12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9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19"/>
      <c r="C78" s="1"/>
      <c r="D78" s="119"/>
      <c r="E78" s="12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9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19"/>
      <c r="C79" s="1"/>
      <c r="D79" s="119"/>
      <c r="E79" s="12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9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19"/>
      <c r="C80" s="1"/>
      <c r="D80" s="119"/>
      <c r="E80" s="12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9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19"/>
      <c r="C81" s="1"/>
      <c r="D81" s="119"/>
      <c r="E81" s="12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9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19"/>
      <c r="C82" s="1"/>
      <c r="D82" s="119"/>
      <c r="E82" s="12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9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19"/>
      <c r="C83" s="1"/>
      <c r="D83" s="119"/>
      <c r="E83" s="12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9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19"/>
      <c r="C84" s="1"/>
      <c r="D84" s="119"/>
      <c r="E84" s="12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9"/>
      <c r="X84" s="1"/>
      <c r="Y84" s="88"/>
      <c r="Z84" s="88"/>
      <c r="AA84" s="88"/>
      <c r="AB84" s="88"/>
      <c r="AC84" s="88"/>
      <c r="AD84" s="88"/>
    </row>
    <row r="85" spans="1:30" x14ac:dyDescent="0.25">
      <c r="A85" s="24"/>
      <c r="B85" s="119"/>
      <c r="C85" s="1"/>
      <c r="D85" s="119"/>
      <c r="E85" s="12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9"/>
      <c r="X85" s="1"/>
      <c r="Y85" s="88"/>
      <c r="Z85" s="88"/>
      <c r="AA85" s="88"/>
      <c r="AB85" s="88"/>
      <c r="AC85" s="88"/>
      <c r="AD8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2019-01-26T13:33:14Z</dcterms:modified>
</cp:coreProperties>
</file>